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87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<sst xmlns="http://schemas.openxmlformats.org/spreadsheetml/2006/main" count="48" uniqueCount="24">
  <si>
    <t>Cuadro 14. Cataluña: Oferta y abandono de la fuerza de trabajo por profesión y género 1999</t>
  </si>
  <si>
    <t>Impacto de la RB en la</t>
  </si>
  <si>
    <t>Ocupados</t>
  </si>
  <si>
    <t>%</t>
  </si>
  <si>
    <t>Ocupación</t>
  </si>
  <si>
    <t>Acumul.</t>
  </si>
  <si>
    <t>Abandonos</t>
  </si>
  <si>
    <t>TOTAL</t>
  </si>
  <si>
    <t>Directivos</t>
  </si>
  <si>
    <t>Científicos, intelectuales, etc.</t>
  </si>
  <si>
    <t>Técnicos medios</t>
  </si>
  <si>
    <t>Administrativos</t>
  </si>
  <si>
    <t>Trabajadores servicios y comercio</t>
  </si>
  <si>
    <t>Trabajadores agrarios y pesca</t>
  </si>
  <si>
    <t>Trabajadores industria y construcción</t>
  </si>
  <si>
    <t>Montadores instalaciones y maquinaria</t>
  </si>
  <si>
    <t>Trabajadores no cualificados</t>
  </si>
  <si>
    <t>Fuerzas armadas</t>
  </si>
  <si>
    <t xml:space="preserve">  TOTAL</t>
  </si>
  <si>
    <t>HOMBRES</t>
  </si>
  <si>
    <t>MUJERES</t>
  </si>
  <si>
    <t>Paro 1999</t>
  </si>
  <si>
    <t>Impacto en el paro</t>
  </si>
  <si>
    <r>
      <t xml:space="preserve">Fuente: </t>
    </r>
    <r>
      <rPr>
        <sz val="8"/>
        <rFont val="Times New Roman"/>
        <family val="1"/>
      </rPr>
      <t xml:space="preserve">Elaboración propia con datos de </t>
    </r>
    <r>
      <rPr>
        <i/>
        <sz val="8"/>
        <rFont val="Times New Roman"/>
        <family val="1"/>
      </rPr>
      <t>Mercat de Treball 1999</t>
    </r>
    <r>
      <rPr>
        <sz val="8"/>
        <rFont val="Times New Roman"/>
        <family val="1"/>
      </rPr>
      <t>. Institut d'Estadística de Catalunya, maig del 2000.</t>
    </r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</si>
</sst>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"/>
    <numFmt numFmtId="165" formatCode="0.0"/>
  </numFmts>
  <fonts count="13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19" applyNumberFormat="1" applyFont="1" applyAlignment="1">
      <alignment/>
    </xf>
    <xf numFmtId="3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6" fillId="0" borderId="15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4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0" fillId="0" borderId="0" xfId="0" applyFont="1" applyAlignment="1">
      <alignment/>
    </xf>
    <xf numFmtId="3" fontId="6" fillId="0" borderId="20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2" fontId="0" fillId="0" borderId="18" xfId="0" applyNumberFormat="1" applyBorder="1" applyAlignment="1">
      <alignment/>
    </xf>
    <xf numFmtId="164" fontId="6" fillId="0" borderId="0" xfId="0" applyNumberFormat="1" applyFont="1" applyAlignment="1">
      <alignment/>
    </xf>
    <xf numFmtId="165" fontId="6" fillId="0" borderId="16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8" xfId="0" applyBorder="1" applyAlignment="1">
      <alignment/>
    </xf>
    <xf numFmtId="165" fontId="6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32">
      <selection activeCell="A15" sqref="A15"/>
    </sheetView>
  </sheetViews>
  <sheetFormatPr defaultColWidth="11.421875" defaultRowHeight="12.75"/>
  <cols>
    <col min="1" max="1" width="31.00390625" style="0" bestFit="1" customWidth="1"/>
    <col min="5" max="5" width="1.71093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ht="13.5" thickBot="1"/>
    <row r="4" spans="2:7" ht="13.5" thickTop="1">
      <c r="B4" s="3"/>
      <c r="C4" s="4"/>
      <c r="D4" s="5"/>
      <c r="F4" s="6" t="s">
        <v>1</v>
      </c>
      <c r="G4" s="7"/>
    </row>
    <row r="5" spans="2:7" ht="12.75">
      <c r="B5" s="8" t="s">
        <v>2</v>
      </c>
      <c r="C5" s="9" t="s">
        <v>3</v>
      </c>
      <c r="D5" s="10" t="s">
        <v>3</v>
      </c>
      <c r="E5" s="9"/>
      <c r="F5" s="11" t="s">
        <v>4</v>
      </c>
      <c r="G5" s="12"/>
    </row>
    <row r="6" spans="2:7" ht="13.5" thickBot="1">
      <c r="B6" s="13"/>
      <c r="C6" s="14"/>
      <c r="D6" s="15" t="s">
        <v>5</v>
      </c>
      <c r="E6" s="16"/>
      <c r="F6" s="17" t="s">
        <v>3</v>
      </c>
      <c r="G6" s="18" t="s">
        <v>6</v>
      </c>
    </row>
    <row r="7" ht="12.75">
      <c r="A7" s="19" t="s">
        <v>7</v>
      </c>
    </row>
    <row r="8" spans="1:7" ht="12.75">
      <c r="A8" s="20" t="s">
        <v>8</v>
      </c>
      <c r="B8" s="21">
        <f>B23+B38</f>
        <v>212200</v>
      </c>
      <c r="C8" s="22">
        <f aca="true" t="shared" si="0" ref="C8:C17">B8/B$19*100</f>
        <v>8.846458498353273</v>
      </c>
      <c r="D8" s="22">
        <f>C8</f>
        <v>8.846458498353273</v>
      </c>
      <c r="E8" s="22"/>
      <c r="F8" s="23">
        <v>0.01</v>
      </c>
      <c r="G8" s="24">
        <f>G23+G38</f>
        <v>2122</v>
      </c>
    </row>
    <row r="9" spans="1:7" ht="12.75">
      <c r="A9" s="20" t="s">
        <v>9</v>
      </c>
      <c r="B9" s="21">
        <f aca="true" t="shared" si="1" ref="B9:B17">B24+B39</f>
        <v>267300</v>
      </c>
      <c r="C9" s="22">
        <f t="shared" si="0"/>
        <v>11.14353608204444</v>
      </c>
      <c r="D9" s="22">
        <f>D8+C9</f>
        <v>19.989994580397713</v>
      </c>
      <c r="E9" s="22"/>
      <c r="F9" s="23">
        <v>0.01</v>
      </c>
      <c r="G9" s="24">
        <f aca="true" t="shared" si="2" ref="G9:G17">G24+G39</f>
        <v>2673</v>
      </c>
    </row>
    <row r="10" spans="1:7" ht="12.75">
      <c r="A10" s="20" t="s">
        <v>10</v>
      </c>
      <c r="B10" s="21">
        <f t="shared" si="1"/>
        <v>225700</v>
      </c>
      <c r="C10" s="22">
        <f t="shared" si="0"/>
        <v>9.409263350981782</v>
      </c>
      <c r="D10" s="22">
        <f aca="true" t="shared" si="3" ref="D10:D17">D9+C10</f>
        <v>29.399257931379495</v>
      </c>
      <c r="E10" s="22"/>
      <c r="F10" s="23">
        <v>0.02</v>
      </c>
      <c r="G10" s="24">
        <f t="shared" si="2"/>
        <v>4514</v>
      </c>
    </row>
    <row r="11" spans="1:7" ht="12.75">
      <c r="A11" s="20" t="s">
        <v>11</v>
      </c>
      <c r="B11" s="21">
        <f t="shared" si="1"/>
        <v>290700</v>
      </c>
      <c r="C11" s="22">
        <f t="shared" si="0"/>
        <v>12.119064493267187</v>
      </c>
      <c r="D11" s="22">
        <f t="shared" si="3"/>
        <v>41.51832242464668</v>
      </c>
      <c r="E11" s="22"/>
      <c r="F11" s="23">
        <v>0.03</v>
      </c>
      <c r="G11" s="24">
        <f t="shared" si="2"/>
        <v>8721</v>
      </c>
    </row>
    <row r="12" spans="1:7" ht="12.75">
      <c r="A12" s="20" t="s">
        <v>12</v>
      </c>
      <c r="B12" s="21">
        <f t="shared" si="1"/>
        <v>347300</v>
      </c>
      <c r="C12" s="22">
        <f t="shared" si="0"/>
        <v>14.478675949472631</v>
      </c>
      <c r="D12" s="22">
        <f t="shared" si="3"/>
        <v>55.996998374119315</v>
      </c>
      <c r="E12" s="22"/>
      <c r="F12" s="23">
        <v>0.03</v>
      </c>
      <c r="G12" s="24">
        <f t="shared" si="2"/>
        <v>10419</v>
      </c>
    </row>
    <row r="13" spans="1:7" ht="12.75">
      <c r="A13" s="20" t="s">
        <v>13</v>
      </c>
      <c r="B13" s="21">
        <f t="shared" si="1"/>
        <v>70200</v>
      </c>
      <c r="C13" s="22">
        <f t="shared" si="0"/>
        <v>2.926585233668237</v>
      </c>
      <c r="D13" s="22">
        <f t="shared" si="3"/>
        <v>58.92358360778755</v>
      </c>
      <c r="E13" s="22"/>
      <c r="F13" s="23">
        <v>0.05</v>
      </c>
      <c r="G13" s="24">
        <f t="shared" si="2"/>
        <v>3510</v>
      </c>
    </row>
    <row r="14" spans="1:7" ht="12.75">
      <c r="A14" s="20" t="s">
        <v>14</v>
      </c>
      <c r="B14" s="21">
        <f t="shared" si="1"/>
        <v>412900</v>
      </c>
      <c r="C14" s="22">
        <f t="shared" si="0"/>
        <v>17.213490640763748</v>
      </c>
      <c r="D14" s="22">
        <f t="shared" si="3"/>
        <v>76.1370742485513</v>
      </c>
      <c r="E14" s="22"/>
      <c r="F14" s="23">
        <v>0.04</v>
      </c>
      <c r="G14" s="24">
        <f t="shared" si="2"/>
        <v>16516</v>
      </c>
    </row>
    <row r="15" spans="1:7" ht="12.75">
      <c r="A15" s="20" t="s">
        <v>15</v>
      </c>
      <c r="B15" s="21">
        <f t="shared" si="1"/>
        <v>305200</v>
      </c>
      <c r="C15" s="22">
        <f t="shared" si="0"/>
        <v>12.723558594238545</v>
      </c>
      <c r="D15" s="22">
        <f t="shared" si="3"/>
        <v>88.86063284278984</v>
      </c>
      <c r="E15" s="22"/>
      <c r="F15" s="23">
        <v>0.03</v>
      </c>
      <c r="G15" s="24">
        <f t="shared" si="2"/>
        <v>9156</v>
      </c>
    </row>
    <row r="16" spans="1:7" ht="12.75">
      <c r="A16" s="20" t="s">
        <v>16</v>
      </c>
      <c r="B16" s="21">
        <f t="shared" si="1"/>
        <v>266300</v>
      </c>
      <c r="C16" s="22">
        <f t="shared" si="0"/>
        <v>11.101846833701588</v>
      </c>
      <c r="D16" s="22">
        <f t="shared" si="3"/>
        <v>99.96247967649143</v>
      </c>
      <c r="E16" s="22"/>
      <c r="F16" s="23">
        <v>0.08</v>
      </c>
      <c r="G16" s="24">
        <f t="shared" si="2"/>
        <v>21304</v>
      </c>
    </row>
    <row r="17" spans="1:7" ht="12.75">
      <c r="A17" s="20" t="s">
        <v>17</v>
      </c>
      <c r="B17" s="21">
        <f t="shared" si="1"/>
        <v>900</v>
      </c>
      <c r="C17" s="22">
        <f t="shared" si="0"/>
        <v>0.03752032350856714</v>
      </c>
      <c r="D17" s="22">
        <f t="shared" si="3"/>
        <v>100</v>
      </c>
      <c r="E17" s="22"/>
      <c r="F17" s="24"/>
      <c r="G17" s="24">
        <f t="shared" si="2"/>
        <v>0</v>
      </c>
    </row>
    <row r="18" spans="1:7" ht="13.5" thickBot="1">
      <c r="A18" s="20"/>
      <c r="B18" s="21"/>
      <c r="C18" s="25"/>
      <c r="F18" s="24"/>
      <c r="G18" s="24"/>
    </row>
    <row r="19" spans="1:7" ht="14.25" thickBot="1" thickTop="1">
      <c r="A19" s="20" t="s">
        <v>18</v>
      </c>
      <c r="B19" s="26">
        <f>SUM(B8:B18)</f>
        <v>2398700</v>
      </c>
      <c r="C19" s="27">
        <f>B19/B$19*100</f>
        <v>100</v>
      </c>
      <c r="D19" s="28"/>
      <c r="E19" s="29"/>
      <c r="F19" s="30">
        <f>SUM(F8:F18)</f>
        <v>0.30000000000000004</v>
      </c>
      <c r="G19" s="31">
        <f>SUM(G8:G18)</f>
        <v>78935</v>
      </c>
    </row>
    <row r="20" spans="1:7" ht="13.5" thickTop="1">
      <c r="A20" s="20"/>
      <c r="B20" s="32">
        <f>B19/$B$19*100</f>
        <v>100</v>
      </c>
      <c r="C20" s="29"/>
      <c r="D20" s="29"/>
      <c r="E20" s="29"/>
      <c r="F20" s="32"/>
      <c r="G20" s="24"/>
    </row>
    <row r="21" ht="12.75">
      <c r="G21" s="24"/>
    </row>
    <row r="22" spans="1:7" ht="12.75">
      <c r="A22" s="19" t="s">
        <v>19</v>
      </c>
      <c r="F22" s="33"/>
      <c r="G22" s="24"/>
    </row>
    <row r="23" spans="1:7" ht="12.75">
      <c r="A23" s="20" t="s">
        <v>8</v>
      </c>
      <c r="B23" s="34">
        <v>137400</v>
      </c>
      <c r="C23" s="35">
        <f>B23/$B$34*100</f>
        <v>9.481093016836875</v>
      </c>
      <c r="D23" s="35">
        <f>C23</f>
        <v>9.481093016836875</v>
      </c>
      <c r="E23" s="36"/>
      <c r="F23" s="23">
        <v>0.01</v>
      </c>
      <c r="G23" s="24">
        <f>B23*F23</f>
        <v>1374</v>
      </c>
    </row>
    <row r="24" spans="1:7" ht="12.75">
      <c r="A24" s="20" t="s">
        <v>9</v>
      </c>
      <c r="B24" s="34">
        <v>134600</v>
      </c>
      <c r="C24" s="35">
        <f aca="true" t="shared" si="4" ref="C24:C34">B24/$B$34*100</f>
        <v>9.287882969914435</v>
      </c>
      <c r="D24" s="35">
        <f>D23+C24</f>
        <v>18.768975986751308</v>
      </c>
      <c r="E24" s="36"/>
      <c r="F24" s="23">
        <v>0.01</v>
      </c>
      <c r="G24" s="24">
        <f aca="true" t="shared" si="5" ref="G24:G47">B24*F24</f>
        <v>1346</v>
      </c>
    </row>
    <row r="25" spans="1:7" ht="12.75">
      <c r="A25" s="20" t="s">
        <v>10</v>
      </c>
      <c r="B25" s="34">
        <v>142200</v>
      </c>
      <c r="C25" s="35">
        <f t="shared" si="4"/>
        <v>9.812310240132486</v>
      </c>
      <c r="D25" s="35">
        <f aca="true" t="shared" si="6" ref="D25:D32">D24+C25</f>
        <v>28.581286226883794</v>
      </c>
      <c r="E25" s="36"/>
      <c r="F25" s="23">
        <v>0.02</v>
      </c>
      <c r="G25" s="24">
        <f t="shared" si="5"/>
        <v>2844</v>
      </c>
    </row>
    <row r="26" spans="1:7" ht="12.75">
      <c r="A26" s="20" t="s">
        <v>11</v>
      </c>
      <c r="B26" s="34">
        <v>104000</v>
      </c>
      <c r="C26" s="35">
        <f t="shared" si="4"/>
        <v>7.176373171404913</v>
      </c>
      <c r="D26" s="35">
        <f t="shared" si="6"/>
        <v>35.75765939828871</v>
      </c>
      <c r="E26" s="36"/>
      <c r="F26" s="23">
        <v>0.03</v>
      </c>
      <c r="G26" s="24">
        <f t="shared" si="5"/>
        <v>3120</v>
      </c>
    </row>
    <row r="27" spans="1:7" ht="12.75">
      <c r="A27" s="20" t="s">
        <v>12</v>
      </c>
      <c r="B27" s="34">
        <v>114200</v>
      </c>
      <c r="C27" s="35">
        <f t="shared" si="4"/>
        <v>7.880209770908088</v>
      </c>
      <c r="D27" s="35">
        <f t="shared" si="6"/>
        <v>43.6378691691968</v>
      </c>
      <c r="E27" s="36"/>
      <c r="F27" s="23">
        <v>0.03</v>
      </c>
      <c r="G27" s="24">
        <f t="shared" si="5"/>
        <v>3426</v>
      </c>
    </row>
    <row r="28" spans="1:7" ht="12.75">
      <c r="A28" s="20" t="s">
        <v>13</v>
      </c>
      <c r="B28" s="34">
        <v>58300</v>
      </c>
      <c r="C28" s="35">
        <f t="shared" si="4"/>
        <v>4.022909191277947</v>
      </c>
      <c r="D28" s="35">
        <f t="shared" si="6"/>
        <v>47.660778360474744</v>
      </c>
      <c r="E28" s="36"/>
      <c r="F28" s="23">
        <v>0.05</v>
      </c>
      <c r="G28" s="24">
        <f t="shared" si="5"/>
        <v>2915</v>
      </c>
    </row>
    <row r="29" spans="1:7" ht="12.75">
      <c r="A29" s="20" t="s">
        <v>14</v>
      </c>
      <c r="B29" s="34">
        <v>378900</v>
      </c>
      <c r="C29" s="35">
        <f t="shared" si="4"/>
        <v>26.145459563897322</v>
      </c>
      <c r="D29" s="35">
        <f t="shared" si="6"/>
        <v>73.80623792437207</v>
      </c>
      <c r="E29" s="36"/>
      <c r="F29" s="23">
        <v>0.04</v>
      </c>
      <c r="G29" s="24">
        <f t="shared" si="5"/>
        <v>15156</v>
      </c>
    </row>
    <row r="30" spans="1:7" ht="12.75">
      <c r="A30" s="20" t="s">
        <v>15</v>
      </c>
      <c r="B30" s="34">
        <v>240500</v>
      </c>
      <c r="C30" s="35">
        <f t="shared" si="4"/>
        <v>16.59536295887386</v>
      </c>
      <c r="D30" s="35">
        <f t="shared" si="6"/>
        <v>90.40160088324593</v>
      </c>
      <c r="E30" s="36"/>
      <c r="F30" s="23">
        <v>0.03</v>
      </c>
      <c r="G30" s="24">
        <f t="shared" si="5"/>
        <v>7215</v>
      </c>
    </row>
    <row r="31" spans="1:7" ht="12.75">
      <c r="A31" s="20" t="s">
        <v>16</v>
      </c>
      <c r="B31" s="34">
        <v>138500</v>
      </c>
      <c r="C31" s="35">
        <f t="shared" si="4"/>
        <v>9.556996963842119</v>
      </c>
      <c r="D31" s="35">
        <f t="shared" si="6"/>
        <v>99.95859784708806</v>
      </c>
      <c r="E31" s="36"/>
      <c r="F31" s="23">
        <v>0.08</v>
      </c>
      <c r="G31" s="24">
        <f t="shared" si="5"/>
        <v>11080</v>
      </c>
    </row>
    <row r="32" spans="1:7" ht="12.75">
      <c r="A32" s="20" t="s">
        <v>17</v>
      </c>
      <c r="B32" s="34">
        <v>600</v>
      </c>
      <c r="C32" s="35">
        <f t="shared" si="4"/>
        <v>0.04140215291195142</v>
      </c>
      <c r="D32" s="35">
        <f t="shared" si="6"/>
        <v>100.00000000000001</v>
      </c>
      <c r="E32" s="36"/>
      <c r="G32" s="24">
        <f t="shared" si="5"/>
        <v>0</v>
      </c>
    </row>
    <row r="33" spans="1:7" ht="13.5" thickBot="1">
      <c r="A33" s="20"/>
      <c r="B33" s="34"/>
      <c r="C33" s="35"/>
      <c r="D33" s="36"/>
      <c r="E33" s="36"/>
      <c r="G33" s="24"/>
    </row>
    <row r="34" spans="1:7" ht="14.25" thickBot="1" thickTop="1">
      <c r="A34" s="20" t="s">
        <v>18</v>
      </c>
      <c r="B34" s="37">
        <f>SUM(B23:B33)</f>
        <v>1449200</v>
      </c>
      <c r="C34" s="38">
        <f t="shared" si="4"/>
        <v>100</v>
      </c>
      <c r="D34" s="39"/>
      <c r="E34" s="36"/>
      <c r="F34" s="40"/>
      <c r="G34" s="31">
        <f>SUM(G23:G33)</f>
        <v>48476</v>
      </c>
    </row>
    <row r="35" spans="1:7" ht="12.75">
      <c r="A35" s="20"/>
      <c r="B35" s="41">
        <f>B34/$B$19*100</f>
        <v>60.41605869846167</v>
      </c>
      <c r="C35" s="36"/>
      <c r="D35" s="36"/>
      <c r="E35" s="36"/>
      <c r="G35" s="24"/>
    </row>
    <row r="36" spans="2:7" ht="12.75">
      <c r="B36" s="36"/>
      <c r="C36" s="36"/>
      <c r="D36" s="36"/>
      <c r="E36" s="36"/>
      <c r="G36" s="24"/>
    </row>
    <row r="37" spans="1:7" ht="12.75">
      <c r="A37" s="19" t="s">
        <v>20</v>
      </c>
      <c r="B37" s="36"/>
      <c r="C37" s="36"/>
      <c r="D37" s="36"/>
      <c r="E37" s="36"/>
      <c r="G37" s="24"/>
    </row>
    <row r="38" spans="1:7" ht="12.75">
      <c r="A38" s="20" t="s">
        <v>8</v>
      </c>
      <c r="B38" s="34">
        <v>74800</v>
      </c>
      <c r="C38" s="35">
        <f>B38/$B$49*100</f>
        <v>7.877830437072143</v>
      </c>
      <c r="D38" s="35">
        <f>C38</f>
        <v>7.877830437072143</v>
      </c>
      <c r="E38" s="36"/>
      <c r="F38" s="23">
        <v>0.01</v>
      </c>
      <c r="G38" s="24">
        <f t="shared" si="5"/>
        <v>748</v>
      </c>
    </row>
    <row r="39" spans="1:7" ht="12.75">
      <c r="A39" s="20" t="s">
        <v>9</v>
      </c>
      <c r="B39" s="34">
        <v>132700</v>
      </c>
      <c r="C39" s="35">
        <f aca="true" t="shared" si="7" ref="C39:C49">B39/$B$49*100</f>
        <v>13.97577672459189</v>
      </c>
      <c r="D39" s="35">
        <f>D38+C39</f>
        <v>21.853607161664033</v>
      </c>
      <c r="E39" s="36"/>
      <c r="F39" s="23">
        <v>0.01</v>
      </c>
      <c r="G39" s="24">
        <f t="shared" si="5"/>
        <v>1327</v>
      </c>
    </row>
    <row r="40" spans="1:7" ht="12.75">
      <c r="A40" s="20" t="s">
        <v>10</v>
      </c>
      <c r="B40" s="34">
        <v>83500</v>
      </c>
      <c r="C40" s="35">
        <f t="shared" si="7"/>
        <v>8.794102159031068</v>
      </c>
      <c r="D40" s="35">
        <f aca="true" t="shared" si="8" ref="D40:D47">D39+C40</f>
        <v>30.6477093206951</v>
      </c>
      <c r="E40" s="36"/>
      <c r="F40" s="23">
        <v>0.02</v>
      </c>
      <c r="G40" s="24">
        <f t="shared" si="5"/>
        <v>1670</v>
      </c>
    </row>
    <row r="41" spans="1:7" ht="12.75">
      <c r="A41" s="20" t="s">
        <v>11</v>
      </c>
      <c r="B41" s="34">
        <v>186700</v>
      </c>
      <c r="C41" s="35">
        <f t="shared" si="7"/>
        <v>19.662980516061086</v>
      </c>
      <c r="D41" s="35">
        <f t="shared" si="8"/>
        <v>50.31068983675618</v>
      </c>
      <c r="E41" s="36"/>
      <c r="F41" s="23">
        <v>0.03</v>
      </c>
      <c r="G41" s="24">
        <f t="shared" si="5"/>
        <v>5601</v>
      </c>
    </row>
    <row r="42" spans="1:7" ht="12.75">
      <c r="A42" s="20" t="s">
        <v>12</v>
      </c>
      <c r="B42" s="34">
        <v>233100</v>
      </c>
      <c r="C42" s="35">
        <f t="shared" si="7"/>
        <v>24.549763033175356</v>
      </c>
      <c r="D42" s="35">
        <f t="shared" si="8"/>
        <v>74.86045286993154</v>
      </c>
      <c r="E42" s="36"/>
      <c r="F42" s="23">
        <v>0.03</v>
      </c>
      <c r="G42" s="24">
        <f t="shared" si="5"/>
        <v>6993</v>
      </c>
    </row>
    <row r="43" spans="1:7" ht="12.75">
      <c r="A43" s="20" t="s">
        <v>13</v>
      </c>
      <c r="B43" s="34">
        <v>11900</v>
      </c>
      <c r="C43" s="35">
        <f t="shared" si="7"/>
        <v>1.253291205897841</v>
      </c>
      <c r="D43" s="35">
        <f t="shared" si="8"/>
        <v>76.11374407582937</v>
      </c>
      <c r="E43" s="36"/>
      <c r="F43" s="23">
        <v>0.05</v>
      </c>
      <c r="G43" s="24">
        <f t="shared" si="5"/>
        <v>595</v>
      </c>
    </row>
    <row r="44" spans="1:7" ht="12.75">
      <c r="A44" s="20" t="s">
        <v>14</v>
      </c>
      <c r="B44" s="34">
        <v>34000</v>
      </c>
      <c r="C44" s="35">
        <f t="shared" si="7"/>
        <v>3.580832016850974</v>
      </c>
      <c r="D44" s="35">
        <f t="shared" si="8"/>
        <v>79.69457609268035</v>
      </c>
      <c r="E44" s="36"/>
      <c r="F44" s="23">
        <v>0.04</v>
      </c>
      <c r="G44" s="24">
        <f t="shared" si="5"/>
        <v>1360</v>
      </c>
    </row>
    <row r="45" spans="1:7" ht="12.75">
      <c r="A45" s="20" t="s">
        <v>15</v>
      </c>
      <c r="B45" s="34">
        <v>64700</v>
      </c>
      <c r="C45" s="35">
        <f t="shared" si="7"/>
        <v>6.814112690889942</v>
      </c>
      <c r="D45" s="35">
        <f t="shared" si="8"/>
        <v>86.50868878357029</v>
      </c>
      <c r="E45" s="36"/>
      <c r="F45" s="23">
        <v>0.03</v>
      </c>
      <c r="G45" s="24">
        <f t="shared" si="5"/>
        <v>1941</v>
      </c>
    </row>
    <row r="46" spans="1:7" ht="12.75">
      <c r="A46" s="20" t="s">
        <v>16</v>
      </c>
      <c r="B46" s="34">
        <v>127800</v>
      </c>
      <c r="C46" s="35">
        <f t="shared" si="7"/>
        <v>13.459715639810426</v>
      </c>
      <c r="D46" s="35">
        <f t="shared" si="8"/>
        <v>99.96840442338072</v>
      </c>
      <c r="E46" s="36"/>
      <c r="F46" s="23">
        <v>0.08</v>
      </c>
      <c r="G46" s="24">
        <f t="shared" si="5"/>
        <v>10224</v>
      </c>
    </row>
    <row r="47" spans="1:7" ht="12.75">
      <c r="A47" s="20" t="s">
        <v>17</v>
      </c>
      <c r="B47" s="34">
        <v>300</v>
      </c>
      <c r="C47" s="35">
        <f t="shared" si="7"/>
        <v>0.0315955766192733</v>
      </c>
      <c r="D47" s="35">
        <f t="shared" si="8"/>
        <v>99.99999999999999</v>
      </c>
      <c r="E47" s="36"/>
      <c r="G47" s="24">
        <f t="shared" si="5"/>
        <v>0</v>
      </c>
    </row>
    <row r="48" spans="1:7" ht="13.5" thickBot="1">
      <c r="A48" s="20"/>
      <c r="B48" s="34"/>
      <c r="C48" s="35"/>
      <c r="D48" s="36"/>
      <c r="E48" s="36"/>
      <c r="G48" s="24"/>
    </row>
    <row r="49" spans="1:7" ht="14.25" thickBot="1" thickTop="1">
      <c r="A49" s="20" t="s">
        <v>18</v>
      </c>
      <c r="B49" s="26">
        <f>SUM(B38:B48)</f>
        <v>949500</v>
      </c>
      <c r="C49" s="42">
        <f t="shared" si="7"/>
        <v>100</v>
      </c>
      <c r="D49" s="43"/>
      <c r="E49" s="36"/>
      <c r="F49" s="44"/>
      <c r="G49" s="31">
        <f>SUM(G38:G48)</f>
        <v>30459</v>
      </c>
    </row>
    <row r="50" spans="1:7" ht="13.5" thickTop="1">
      <c r="A50" s="36"/>
      <c r="B50" s="41">
        <f>B49/$B$19*100</f>
        <v>39.58394130153833</v>
      </c>
      <c r="C50" s="36"/>
      <c r="D50" s="36"/>
      <c r="E50" s="36"/>
      <c r="G50" s="24"/>
    </row>
    <row r="51" spans="1:7" ht="12.75">
      <c r="A51" s="2" t="s">
        <v>21</v>
      </c>
      <c r="B51" s="36"/>
      <c r="C51" s="36"/>
      <c r="D51" s="36"/>
      <c r="E51" s="36"/>
      <c r="F51" s="36">
        <v>10.1</v>
      </c>
      <c r="G51" s="24">
        <v>284800</v>
      </c>
    </row>
    <row r="52" spans="1:7" ht="12.75">
      <c r="A52" s="2" t="s">
        <v>22</v>
      </c>
      <c r="B52" s="36"/>
      <c r="C52" s="36"/>
      <c r="D52" s="36"/>
      <c r="E52" s="36"/>
      <c r="F52" s="35">
        <f>G52*F51/G51</f>
        <v>12.899310042134832</v>
      </c>
      <c r="G52" s="24">
        <f>G51+G19</f>
        <v>363735</v>
      </c>
    </row>
    <row r="53" spans="3:7" ht="12.75">
      <c r="C53" s="36"/>
      <c r="D53" s="36"/>
      <c r="E53" s="36"/>
      <c r="F53" s="45">
        <f>F52-F51</f>
        <v>2.7993100421348327</v>
      </c>
      <c r="G53" s="24"/>
    </row>
    <row r="54" spans="3:7" ht="12.75">
      <c r="C54" s="36"/>
      <c r="D54" s="36"/>
      <c r="E54" s="36"/>
      <c r="F54" s="34"/>
      <c r="G54" s="24"/>
    </row>
    <row r="55" spans="1:7" ht="12.75">
      <c r="A55" s="46" t="s">
        <v>23</v>
      </c>
      <c r="B55" s="33"/>
      <c r="C55" s="36"/>
      <c r="D55" s="36"/>
      <c r="E55" s="36"/>
      <c r="F55" s="34"/>
      <c r="G55" s="24"/>
    </row>
  </sheetData>
  <mergeCells count="2">
    <mergeCell ref="F4:G4"/>
    <mergeCell ref="F5:G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desde la crítica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Iglesias</dc:creator>
  <cp:keywords/>
  <dc:description/>
  <cp:lastModifiedBy>Iglesias</cp:lastModifiedBy>
  <dcterms:created xsi:type="dcterms:W3CDTF">2003-12-26T18:43:30Z</dcterms:created>
  <dcterms:modified xsi:type="dcterms:W3CDTF">2003-12-26T18:44:17Z</dcterms:modified>
  <cp:category/>
  <cp:version/>
  <cp:contentType/>
  <cp:contentStatus/>
</cp:coreProperties>
</file>